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91c1cf88240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 наценки" sheetId="1" r:id="Rc8e235968b814cc2"/>
    <x:sheet xmlns:r="http://schemas.openxmlformats.org/officeDocument/2006/relationships" name="Импорт Price ON" sheetId="2" r:id="Rfc2da8bd08d64a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 &quot;₽&quot;"/>
    <x:numFmt numFmtId="201" formatCode="#,##0.00 &quot;₽&quot;"/>
    <x:numFmt numFmtId="202" formatCode="0%"/>
    <x:numFmt numFmtId="203" formatCode="0.0%"/>
    <x:numFmt numFmtId="204" formatCode="@"/>
  </x:numFmts>
  <x:fonts count="7">
    <x:font>
      <x:sz val="11"/>
      <x:name val="Carlito"/>
    </x:font>
    <x:font>
      <x:sz val="10"/>
      <x:color rgb="FF172B3A"/>
      <x:name val="Arial"/>
    </x:font>
    <x:font>
      <x:b/>
      <x:sz val="16"/>
      <x:color rgb="FF17324D"/>
      <x:name val="Arial"/>
    </x:font>
    <x:font>
      <x:i/>
      <x:sz val="10"/>
      <x:color rgb="FF667085"/>
      <x:name val="Arial"/>
    </x:font>
    <x:font>
      <x:b/>
      <x:sz val="10"/>
      <x:color rgb="FF17324D"/>
      <x:name val="Arial"/>
    </x:font>
    <x:font>
      <x:b/>
      <x:sz val="10"/>
      <x:color rgb="FFFFFFFF"/>
      <x:name val="Arial"/>
    </x:font>
    <x:font>
      <x:sz val="10"/>
      <x:color rgb="FF17324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AF2F8"/>
      </x:patternFill>
    </x:fill>
    <x:fill>
      <x:patternFill patternType="solid">
        <x:fgColor rgb="FF17324D"/>
      </x:patternFill>
    </x:fill>
    <x:fill>
      <x:patternFill patternType="solid">
        <x:fgColor rgb="FFEAF7EF"/>
      </x:patternFill>
    </x:fill>
    <x:fill>
      <x:patternFill patternType="solid">
        <x:fgColor rgb="FFFFF1E8"/>
      </x:patternFill>
    </x:fill>
  </x:fills>
  <x:borders count="6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7DEE7"/>
      </x:bottom>
    </x:border>
    <x:border>
      <x:top style="thin">
        <x:color rgb="FFD7DEE7"/>
      </x:top>
      <x:bottom style="thin">
        <x:color rgb="FFD7DEE7"/>
      </x:bottom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1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6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horizontal="right" vertical="center"/>
    </x:xf>
    <x:xf numFmtId="202" fontId="1" fillId="2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3" fontId="1" fillId="4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4" fontId="6" fillId="0" borderId="4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1" fontId="1" fillId="2" borderId="4" xfId="0" applyNumberFormat="1" applyFont="1" applyFill="1" applyBorder="1" applyAlignment="1">
      <x:alignment horizontal="right" vertical="center"/>
    </x:xf>
    <x:xf numFmtId="202" fontId="1" fillId="2" borderId="4" xfId="0" applyNumberFormat="1" applyFont="1" applyFill="1" applyBorder="1" applyAlignment="1">
      <x:alignment horizontal="right" vertical="center"/>
    </x:xf>
    <x:xf numFmtId="201" fontId="1" fillId="0" borderId="4" xfId="0" applyNumberFormat="1" applyFont="1" applyFill="1" applyBorder="1" applyAlignment="1">
      <x:alignment horizontal="right" vertical="center"/>
    </x:xf>
    <x:xf numFmtId="201" fontId="1" fillId="4" borderId="4" xfId="0" applyNumberFormat="1" applyFont="1" applyFill="1" applyBorder="1" applyAlignment="1">
      <x:alignment horizontal="right" vertical="center"/>
    </x:xf>
    <x:xf numFmtId="203" fontId="1" fillId="4" borderId="4" xfId="0" applyNumberFormat="1" applyFont="1" applyFill="1" applyBorder="1" applyAlignment="1">
      <x:alignment horizontal="right" vertical="center"/>
    </x:xf>
    <x:xf numFmtId="0" fontId="1" fillId="0" borderId="4" xfId="0" applyNumberFormat="1" applyFont="1" applyFill="1" applyBorder="1" applyAlignment="1">
      <x:alignment horizontal="right" vertical="center"/>
    </x:xf>
    <x:xf numFmtId="204" fontId="6" fillId="0" borderId="5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201" fontId="1" fillId="2" borderId="5" xfId="0" applyNumberFormat="1" applyFont="1" applyFill="1" applyBorder="1" applyAlignment="1">
      <x:alignment horizontal="right" vertical="center"/>
    </x:xf>
    <x:xf numFmtId="202" fontId="1" fillId="2" borderId="5" xfId="0" applyNumberFormat="1" applyFont="1" applyFill="1" applyBorder="1" applyAlignment="1">
      <x:alignment horizontal="right" vertical="center"/>
    </x:xf>
    <x:xf numFmtId="201" fontId="1" fillId="0" borderId="5" xfId="0" applyNumberFormat="1" applyFont="1" applyFill="1" applyBorder="1" applyAlignment="1">
      <x:alignment horizontal="right" vertical="center"/>
    </x:xf>
    <x:xf numFmtId="201" fontId="1" fillId="4" borderId="5" xfId="0" applyNumberFormat="1" applyFont="1" applyFill="1" applyBorder="1" applyAlignment="1">
      <x:alignment horizontal="right" vertical="center"/>
    </x:xf>
    <x:xf numFmtId="203" fontId="1" fillId="4" borderId="5" xfId="0" applyNumberFormat="1" applyFont="1" applyFill="1" applyBorder="1" applyAlignment="1">
      <x:alignment horizontal="right" vertical="center"/>
    </x:xf>
    <x:xf numFmtId="0" fontId="1" fillId="0" borderId="5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204" fontId="1" fillId="4" borderId="4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efb2dac4a44ac" /><Relationship Type="http://schemas.openxmlformats.org/officeDocument/2006/relationships/theme" Target="/xl/theme/theme1.xml" Id="R65d78b0f993e49f2" /><Relationship Type="http://schemas.openxmlformats.org/officeDocument/2006/relationships/sharedStrings" Target="/xl/sharedStrings.xml" Id="Rdd915e04162048b8" /><Relationship Type="http://schemas.openxmlformats.org/officeDocument/2006/relationships/worksheet" Target="/xl/worksheets/sheet1.xml" Id="Rc8e235968b814cc2" /><Relationship Type="http://schemas.openxmlformats.org/officeDocument/2006/relationships/worksheet" Target="/xl/worksheets/sheet2.xml" Id="Rfc2da8bd08d64ac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F97316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31" hidden="0" customWidth="1"/>
    <x:col min="3" max="3" width="17" hidden="0" customWidth="1"/>
    <x:col min="4" max="4" width="12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3" hidden="0" customWidth="1"/>
    <x:col min="10" max="10" width="20" hidden="0" customWidth="1"/>
    <x:col min="11" max="11" width="1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27" customHeight="1">
      <x:c r="A2" s="3" t="str">
        <x:v>Расчёт наценки и цены продажи</x:v>
      </x:c>
      <x:c r="B2" s="2"/>
      <x:c r="C2" s="2"/>
      <x:c r="D2" s="2"/>
      <x:c r="E2" s="2"/>
      <x:c r="F2" s="2"/>
      <x:c r="G2" s="2"/>
      <x:c r="H2" s="2"/>
      <x:c r="I2" s="2"/>
      <x:c r="J2" s="5" t="str">
        <x:v>Шаг округления, ₽</x:v>
      </x:c>
      <x:c r="K2" s="7" t="n">
        <x:v>10</x:v>
      </x:c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Заполните синие ячейки: себестоимость и наценку. Себестоимость должна включать затраты на единицу товара, которые вы учитываете в цене.</x:v>
      </x:c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34" customHeight="1">
      <x:c r="A5" s="12" t="str">
        <x:v>Артикул</x:v>
      </x:c>
      <x:c r="B5" s="13" t="str">
        <x:v>Товар</x:v>
      </x:c>
      <x:c r="C5" s="13" t="str">
        <x:v>Себестоимость</x:v>
      </x:c>
      <x:c r="D5" s="13" t="str">
        <x:v>Наценка</x:v>
      </x:c>
      <x:c r="E5" s="13" t="str">
        <x:v>Цена до округления</x:v>
      </x:c>
      <x:c r="F5" s="13" t="str">
        <x:v>Цена продажи</x:v>
      </x:c>
      <x:c r="G5" s="13" t="str">
        <x:v>Валовая прибыль с единицы</x:v>
      </x:c>
      <x:c r="H5" s="13" t="str">
        <x:v>Маржа</x:v>
      </x:c>
      <x:c r="I5" s="14" t="str">
        <x:v>Проверка</x:v>
      </x:c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25" customHeight="1">
      <x:c r="A6" s="29" t="str">
        <x:v>MUG-101-ORG</x:v>
      </x:c>
      <x:c r="B6" s="30" t="str">
        <x:v>Кружка керамическая</x:v>
      </x:c>
      <x:c r="C6" s="31" t="n">
        <x:v>350</x:v>
      </x:c>
      <x:c r="D6" s="32" t="n">
        <x:v>0.4</x:v>
      </x:c>
      <x:c r="E6" s="33" t="n">
        <x:f>C6*(1+D6)</x:f>
        <x:v>489.99999999999994</x:v>
      </x:c>
      <x:c r="F6" s="34" t="n">
        <x:f>ROUND(E6/$K$2,0)*$K$2</x:f>
        <x:v>490</x:v>
      </x:c>
      <x:c r="G6" s="34" t="n">
        <x:f>F6-C6</x:f>
        <x:v>140</x:v>
      </x:c>
      <x:c r="H6" s="35" t="n">
        <x:f>IF(F6=0,0,G6/F6)</x:f>
        <x:v>0.2857142857142857</x:v>
      </x:c>
      <x:c r="I6" s="36" t="str">
        <x:f>IF(C6&lt;=0,"Введите себестоимость",IF(D6&lt;0,"Проверьте скидку",""))</x:f>
      </x:c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25" customHeight="1">
      <x:c r="A7" s="37" t="str">
        <x:v>BOT-205-500</x:v>
      </x:c>
      <x:c r="B7" s="38" t="str">
        <x:v>Бутылка 500 мл</x:v>
      </x:c>
      <x:c r="C7" s="39" t="n">
        <x:v>520</x:v>
      </x:c>
      <x:c r="D7" s="40" t="n">
        <x:v>0.55</x:v>
      </x:c>
      <x:c r="E7" s="41" t="n">
        <x:f>C7*(1+D7)</x:f>
        <x:v>806</x:v>
      </x:c>
      <x:c r="F7" s="42" t="n">
        <x:f>ROUND(E7/$K$2,0)*$K$2</x:f>
        <x:v>810</x:v>
      </x:c>
      <x:c r="G7" s="42" t="n">
        <x:f>F7-C7</x:f>
        <x:v>290</x:v>
      </x:c>
      <x:c r="H7" s="43" t="n">
        <x:f>IF(F7=0,0,G7/F7)</x:f>
        <x:v>0.35802469135802467</x:v>
      </x:c>
      <x:c r="I7" s="44" t="str">
        <x:f>IF(C7&lt;=0,"Введите себестоимость",IF(D7&lt;0,"Проверьте скидку",""))</x:f>
      </x:c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25" customHeight="1">
      <x:c r="A8" s="37" t="str">
        <x:v>BOLT-M10X60-50</x:v>
      </x:c>
      <x:c r="B8" s="38" t="str">
        <x:v>Болт М10×60, 50 шт.</x:v>
      </x:c>
      <x:c r="C8" s="39" t="n">
        <x:v>280</x:v>
      </x:c>
      <x:c r="D8" s="40" t="n">
        <x:v>0.5</x:v>
      </x:c>
      <x:c r="E8" s="41" t="n">
        <x:f>C8*(1+D8)</x:f>
        <x:v>420</x:v>
      </x:c>
      <x:c r="F8" s="42" t="n">
        <x:f>ROUND(E8/$K$2,0)*$K$2</x:f>
        <x:v>420</x:v>
      </x:c>
      <x:c r="G8" s="42" t="n">
        <x:f>F8-C8</x:f>
        <x:v>140</x:v>
      </x:c>
      <x:c r="H8" s="43" t="n">
        <x:f>IF(F8=0,0,G8/F8)</x:f>
        <x:v>0.3333333333333333</x:v>
      </x:c>
      <x:c r="I8" s="44" t="str">
        <x:f>IF(C8&lt;=0,"Введите себестоимость",IF(D8&lt;0,"Проверьте скидку",""))</x:f>
      </x:c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25" customHeight="1">
      <x:c r="A9" s="37" t="str">
        <x:v>CAB-VVG3X15-100</x:v>
      </x:c>
      <x:c r="B9" s="38" t="str">
        <x:v>Кабель ВВГ 3×1,5</x:v>
      </x:c>
      <x:c r="C9" s="39" t="n">
        <x:v>6900</x:v>
      </x:c>
      <x:c r="D9" s="40" t="n">
        <x:v>0.23</x:v>
      </x:c>
      <x:c r="E9" s="41" t="n">
        <x:f>C9*(1+D9)</x:f>
        <x:v>8487</x:v>
      </x:c>
      <x:c r="F9" s="42" t="n">
        <x:f>ROUND(E9/$K$2,0)*$K$2</x:f>
        <x:v>8490</x:v>
      </x:c>
      <x:c r="G9" s="42" t="n">
        <x:f>F9-C9</x:f>
        <x:v>1590</x:v>
      </x:c>
      <x:c r="H9" s="43" t="n">
        <x:f>IF(F9=0,0,G9/F9)</x:f>
        <x:v>0.1872791519434629</x:v>
      </x:c>
      <x:c r="I9" s="44" t="str">
        <x:f>IF(C9&lt;=0,"Введите себестоимость",IF(D9&lt;0,"Проверьте скидку",""))</x:f>
      </x:c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25" customHeight="1">
      <x:c r="A10" s="37" t="str">
        <x:v>VAL-BALL20-BR</x:v>
      </x:c>
      <x:c r="B10" s="38" t="str">
        <x:v>Кран шаровой 20 мм</x:v>
      </x:c>
      <x:c r="C10" s="39" t="n">
        <x:v>430</x:v>
      </x:c>
      <x:c r="D10" s="40" t="n">
        <x:v>0.65</x:v>
      </x:c>
      <x:c r="E10" s="41" t="n">
        <x:f>C10*(1+D10)</x:f>
        <x:v>709.5</x:v>
      </x:c>
      <x:c r="F10" s="42" t="n">
        <x:f>ROUND(E10/$K$2,0)*$K$2</x:f>
        <x:v>710</x:v>
      </x:c>
      <x:c r="G10" s="42" t="n">
        <x:f>F10-C10</x:f>
        <x:v>280</x:v>
      </x:c>
      <x:c r="H10" s="43" t="n">
        <x:f>IF(F10=0,0,G10/F10)</x:f>
        <x:v>0.39436619718309857</x:v>
      </x:c>
      <x:c r="I10" s="44" t="str">
        <x:f>IF(C10&lt;=0,"Введите себестоимость",IF(D10&lt;0,"Проверьте скидку",""))</x:f>
      </x:c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25" customHeight="1">
      <x:c r="A11" s="37" t="str">
        <x:v>TSH-BASIC-BLK-M</x:v>
      </x:c>
      <x:c r="B11" s="38" t="str">
        <x:v>Футболка базовая, M</x:v>
      </x:c>
      <x:c r="C11" s="39" t="n">
        <x:v>620</x:v>
      </x:c>
      <x:c r="D11" s="40" t="n">
        <x:v>0.9</x:v>
      </x:c>
      <x:c r="E11" s="41" t="n">
        <x:f>C11*(1+D11)</x:f>
        <x:v>1178</x:v>
      </x:c>
      <x:c r="F11" s="42" t="n">
        <x:f>ROUND(E11/$K$2,0)*$K$2</x:f>
        <x:v>1180</x:v>
      </x:c>
      <x:c r="G11" s="42" t="n">
        <x:f>F11-C11</x:f>
        <x:v>560</x:v>
      </x:c>
      <x:c r="H11" s="43" t="n">
        <x:f>IF(F11=0,0,G11/F11)</x:f>
        <x:v>0.4745762711864407</x:v>
      </x:c>
      <x:c r="I11" s="44" t="str">
        <x:f>IF(C11&lt;=0,"Введите себестоимость",IF(D11&lt;0,"Проверьте скидку",""))</x:f>
      </x:c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25" customHeight="1">
      <x:c r="A12" s="37" t="str">
        <x:v>CRM-NIGHT-50ML</x:v>
      </x:c>
      <x:c r="B12" s="38" t="str">
        <x:v>Крем ночной 50 мл</x:v>
      </x:c>
      <x:c r="C12" s="39" t="n">
        <x:v>410</x:v>
      </x:c>
      <x:c r="D12" s="40" t="n">
        <x:v>0.75</x:v>
      </x:c>
      <x:c r="E12" s="41" t="n">
        <x:f>C12*(1+D12)</x:f>
        <x:v>717.5</x:v>
      </x:c>
      <x:c r="F12" s="42" t="n">
        <x:f>ROUND(E12/$K$2,0)*$K$2</x:f>
        <x:v>720</x:v>
      </x:c>
      <x:c r="G12" s="42" t="n">
        <x:f>F12-C12</x:f>
        <x:v>310</x:v>
      </x:c>
      <x:c r="H12" s="43" t="n">
        <x:f>IF(F12=0,0,G12/F12)</x:f>
        <x:v>0.4305555555555556</x:v>
      </x:c>
      <x:c r="I12" s="44" t="str">
        <x:f>IF(C12&lt;=0,"Введите себестоимость",IF(D12&lt;0,"Проверьте скидку",""))</x:f>
      </x:c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25" customHeight="1">
      <x:c r="A13" s="37" t="str">
        <x:v>FLT-AIR-A17</x:v>
      </x:c>
      <x:c r="B13" s="38" t="str">
        <x:v>Фильтр воздушный</x:v>
      </x:c>
      <x:c r="C13" s="39" t="n">
        <x:v>540</x:v>
      </x:c>
      <x:c r="D13" s="40" t="n">
        <x:v>0.6</x:v>
      </x:c>
      <x:c r="E13" s="41" t="n">
        <x:f>C13*(1+D13)</x:f>
        <x:v>864</x:v>
      </x:c>
      <x:c r="F13" s="42" t="n">
        <x:f>ROUND(E13/$K$2,0)*$K$2</x:f>
        <x:v>860</x:v>
      </x:c>
      <x:c r="G13" s="42" t="n">
        <x:f>F13-C13</x:f>
        <x:v>320</x:v>
      </x:c>
      <x:c r="H13" s="43" t="n">
        <x:f>IF(F13=0,0,G13/F13)</x:f>
        <x:v>0.37209302325581395</x:v>
      </x:c>
      <x:c r="I13" s="44" t="str">
        <x:f>IF(C13&lt;=0,"Введите себестоимость",IF(D13&lt;0,"Проверьте скидку",""))</x:f>
      </x:c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25" customHeight="1">
      <x:c r="A14" s="37" t="str">
        <x:v>PAN-STEEL-24</x:v>
      </x:c>
      <x:c r="B14" s="38" t="str">
        <x:v>Сковорода 24 см</x:v>
      </x:c>
      <x:c r="C14" s="39" t="n">
        <x:v>980</x:v>
      </x:c>
      <x:c r="D14" s="40" t="n">
        <x:v>0.45</x:v>
      </x:c>
      <x:c r="E14" s="41" t="n">
        <x:f>C14*(1+D14)</x:f>
        <x:v>1421</x:v>
      </x:c>
      <x:c r="F14" s="42" t="n">
        <x:f>ROUND(E14/$K$2,0)*$K$2</x:f>
        <x:v>1420</x:v>
      </x:c>
      <x:c r="G14" s="42" t="n">
        <x:f>F14-C14</x:f>
        <x:v>440</x:v>
      </x:c>
      <x:c r="H14" s="43" t="n">
        <x:f>IF(F14=0,0,G14/F14)</x:f>
        <x:v>0.30985915492957744</x:v>
      </x:c>
      <x:c r="I14" s="44" t="str">
        <x:f>IF(C14&lt;=0,"Введите себестоимость",IF(D14&lt;0,"Проверьте скидку",""))</x:f>
      </x:c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25" customHeight="1">
      <x:c r="A15" s="37" t="str">
        <x:v>DRL-500-220V</x:v>
      </x:c>
      <x:c r="B15" s="38" t="str">
        <x:v>Дрель 500 Вт</x:v>
      </x:c>
      <x:c r="C15" s="39" t="n">
        <x:v>2850</x:v>
      </x:c>
      <x:c r="D15" s="40" t="n">
        <x:v>0.35</x:v>
      </x:c>
      <x:c r="E15" s="41" t="n">
        <x:f>C15*(1+D15)</x:f>
        <x:v>3847.5000000000005</x:v>
      </x:c>
      <x:c r="F15" s="42" t="n">
        <x:f>ROUND(E15/$K$2,0)*$K$2</x:f>
        <x:v>3850</x:v>
      </x:c>
      <x:c r="G15" s="42" t="n">
        <x:f>F15-C15</x:f>
        <x:v>1000</x:v>
      </x:c>
      <x:c r="H15" s="43" t="n">
        <x:f>IF(F15=0,0,G15/F15)</x:f>
        <x:v>0.2597402597402597</x:v>
      </x:c>
      <x:c r="I15" s="44" t="str">
        <x:f>IF(C15&lt;=0,"Введите себестоимость",IF(D15&lt;0,"Проверьте скидку",""))</x:f>
      </x:c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28" customHeight="1">
      <x:c r="A17" s="46" t="str">
        <x:v>Формулы</x:v>
      </x:c>
      <x:c r="B17" s="45" t="str">
        <x:v>Цена до округления = себестоимость × (1 + наценка). Маржа = (цена − себестоимость) ÷ цена.</x:v>
      </x:c>
      <x:c r="C17" s="45"/>
      <x:c r="D17" s="45"/>
      <x:c r="E17" s="45"/>
      <x:c r="F17" s="45"/>
      <x:c r="G17" s="45"/>
      <x:c r="H17" s="45"/>
      <x:c r="I17" s="45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28" customHeight="1">
      <x:c r="A18" s="46" t="str">
        <x:v>Ограничение</x:v>
      </x:c>
      <x:c r="B18" s="45" t="str">
        <x:v>Наценка не равна чистой прибыли. Учтите налоги, комиссии, доставку, возвраты, скидки и другие расходы.</x:v>
      </x:c>
      <x:c r="C18" s="45"/>
      <x:c r="D18" s="45"/>
      <x:c r="E18" s="45"/>
      <x:c r="F18" s="45"/>
      <x:c r="G18" s="45"/>
      <x:c r="H18" s="45"/>
      <x:c r="I18" s="45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28" customHeight="1">
      <x:c r="A19" s="46" t="str">
        <x:v>Округление</x:v>
      </x:c>
      <x:c r="B19" s="45" t="str">
        <x:v>Файл округляет цену до шага из K2. Поставьте 1, если округление до десятков не нужно.</x:v>
      </x:c>
      <x:c r="C19" s="45"/>
      <x:c r="D19" s="45"/>
      <x:c r="E19" s="45"/>
      <x:c r="F19" s="45"/>
      <x:c r="G19" s="45"/>
      <x:c r="H19" s="45"/>
      <x:c r="I19" s="45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31" hidden="0" customWidth="1"/>
    <x:col min="3" max="3" width="16" hidden="0" customWidth="1"/>
    <x:col min="4" max="4" width="12" hidden="0" customWidth="1"/>
    <x:col min="5" max="5" width="18" hidden="0" customWidth="1"/>
    <x:col min="6" max="6" width="16" hidden="0" customWidth="1"/>
    <x:col min="7" max="7" width="12" hidden="0" customWidth="1"/>
    <x:col min="8" max="8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27" customHeight="1">
      <x:c r="A2" s="3" t="str">
        <x:v>Цены для импорта в Price 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Лист переносит рассчитанные цены. Перед загрузкой проверьте товар, единицу продажи и итоговую цену.</x:v>
      </x:c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34" customHeight="1">
      <x:c r="A5" s="12" t="str">
        <x:v>sku</x:v>
      </x:c>
      <x:c r="B5" s="13" t="str">
        <x:v>name</x:v>
      </x:c>
      <x:c r="C5" s="13" t="str">
        <x:v>price</x:v>
      </x:c>
      <x:c r="D5" s="13" t="str">
        <x:v>currency</x:v>
      </x:c>
      <x:c r="E5" s="13" t="str">
        <x:v>category</x:v>
      </x:c>
      <x:c r="F5" s="13" t="str">
        <x:v>stock</x:v>
      </x:c>
      <x:c r="G5" s="13" t="str">
        <x:v>unit</x:v>
      </x:c>
      <x:c r="H5" s="14" t="str">
        <x:v>description</x:v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25" customHeight="1">
      <x:c r="A6" s="48" t="str">
        <x:f>'Расчёт наценки'!A6</x:f>
        <x:v>MUG-101-ORG</x:v>
      </x:c>
      <x:c r="B6" s="49" t="str">
        <x:f>'Расчёт наценки'!B6</x:f>
        <x:v>Кружка керамическая</x:v>
      </x:c>
      <x:c r="C6" s="50" t="n">
        <x:f>'Расчёт наценки'!F6</x:f>
        <x:v>490</x:v>
      </x:c>
      <x:c r="D6" s="30" t="str">
        <x:v>RUB</x:v>
      </x:c>
      <x:c r="E6" s="30" t="str">
        <x:v>Кружки</x:v>
      </x:c>
      <x:c r="F6" s="30" t="str">
        <x:v>В наличии</x:v>
      </x:c>
      <x:c r="G6" s="30" t="str">
        <x:v>шт</x:v>
      </x:c>
      <x:c r="H6" s="30" t="str">
        <x:v>Учебный пример</x:v>
      </x:c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25" customHeight="1">
      <x:c r="A7" s="51" t="str">
        <x:f>'Расчёт наценки'!A7</x:f>
        <x:v>BOT-205-500</x:v>
      </x:c>
      <x:c r="B7" s="52" t="str">
        <x:f>'Расчёт наценки'!B7</x:f>
        <x:v>Бутылка 500 мл</x:v>
      </x:c>
      <x:c r="C7" s="53" t="n">
        <x:f>'Расчёт наценки'!F7</x:f>
        <x:v>810</x:v>
      </x:c>
      <x:c r="D7" s="38" t="str">
        <x:v>RUB</x:v>
      </x:c>
      <x:c r="E7" s="38" t="str">
        <x:v>Термосы</x:v>
      </x:c>
      <x:c r="F7" s="38" t="str">
        <x:v>В наличии</x:v>
      </x:c>
      <x:c r="G7" s="38" t="str">
        <x:v>шт</x:v>
      </x:c>
      <x:c r="H7" s="38" t="str">
        <x:v>Учебный пример</x:v>
      </x:c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25" customHeight="1">
      <x:c r="A8" s="51" t="str">
        <x:f>'Расчёт наценки'!A8</x:f>
        <x:v>BOLT-M10X60-50</x:v>
      </x:c>
      <x:c r="B8" s="52" t="str">
        <x:f>'Расчёт наценки'!B8</x:f>
        <x:v>Болт М10×60, 50 шт.</x:v>
      </x:c>
      <x:c r="C8" s="53" t="n">
        <x:f>'Расчёт наценки'!F8</x:f>
        <x:v>420</x:v>
      </x:c>
      <x:c r="D8" s="38" t="str">
        <x:v>RUB</x:v>
      </x:c>
      <x:c r="E8" s="38" t="str">
        <x:v>Крепёж</x:v>
      </x:c>
      <x:c r="F8" s="38" t="str">
        <x:v>В наличии</x:v>
      </x:c>
      <x:c r="G8" s="38" t="str">
        <x:v>уп</x:v>
      </x:c>
      <x:c r="H8" s="38" t="str">
        <x:v>Учебный пример</x:v>
      </x:c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25" customHeight="1">
      <x:c r="A9" s="51" t="str">
        <x:f>'Расчёт наценки'!A9</x:f>
        <x:v>CAB-VVG3X15-100</x:v>
      </x:c>
      <x:c r="B9" s="52" t="str">
        <x:f>'Расчёт наценки'!B9</x:f>
        <x:v>Кабель ВВГ 3×1,5</x:v>
      </x:c>
      <x:c r="C9" s="53" t="n">
        <x:f>'Расчёт наценки'!F9</x:f>
        <x:v>8490</x:v>
      </x:c>
      <x:c r="D9" s="38" t="str">
        <x:v>RUB</x:v>
      </x:c>
      <x:c r="E9" s="38" t="str">
        <x:v>Кабель</x:v>
      </x:c>
      <x:c r="F9" s="38" t="str">
        <x:v>В наличии</x:v>
      </x:c>
      <x:c r="G9" s="38" t="str">
        <x:v>бухта</x:v>
      </x:c>
      <x:c r="H9" s="38" t="str">
        <x:v>Учебный пример</x:v>
      </x:c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25" customHeight="1">
      <x:c r="A10" s="51" t="str">
        <x:f>'Расчёт наценки'!A10</x:f>
        <x:v>VAL-BALL20-BR</x:v>
      </x:c>
      <x:c r="B10" s="52" t="str">
        <x:f>'Расчёт наценки'!B10</x:f>
        <x:v>Кран шаровой 20 мм</x:v>
      </x:c>
      <x:c r="C10" s="53" t="n">
        <x:f>'Расчёт наценки'!F10</x:f>
        <x:v>710</x:v>
      </x:c>
      <x:c r="D10" s="38" t="str">
        <x:v>RUB</x:v>
      </x:c>
      <x:c r="E10" s="38" t="str">
        <x:v>Сантехника</x:v>
      </x:c>
      <x:c r="F10" s="38" t="str">
        <x:v>В наличии</x:v>
      </x:c>
      <x:c r="G10" s="38" t="str">
        <x:v>шт</x:v>
      </x:c>
      <x:c r="H10" s="38" t="str">
        <x:v>Учебный пример</x:v>
      </x:c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25" customHeight="1">
      <x:c r="A11" s="51" t="str">
        <x:f>'Расчёт наценки'!A11</x:f>
        <x:v>TSH-BASIC-BLK-M</x:v>
      </x:c>
      <x:c r="B11" s="52" t="str">
        <x:f>'Расчёт наценки'!B11</x:f>
        <x:v>Футболка базовая, M</x:v>
      </x:c>
      <x:c r="C11" s="53" t="n">
        <x:f>'Расчёт наценки'!F11</x:f>
        <x:v>1180</x:v>
      </x:c>
      <x:c r="D11" s="38" t="str">
        <x:v>RUB</x:v>
      </x:c>
      <x:c r="E11" s="38" t="str">
        <x:v>Одежда</x:v>
      </x:c>
      <x:c r="F11" s="38" t="str">
        <x:v>В наличии</x:v>
      </x:c>
      <x:c r="G11" s="38" t="str">
        <x:v>шт</x:v>
      </x:c>
      <x:c r="H11" s="38" t="str">
        <x:v>Учебный пример</x:v>
      </x:c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25" customHeight="1">
      <x:c r="A12" s="51" t="str">
        <x:f>'Расчёт наценки'!A12</x:f>
        <x:v>CRM-NIGHT-50ML</x:v>
      </x:c>
      <x:c r="B12" s="52" t="str">
        <x:f>'Расчёт наценки'!B12</x:f>
        <x:v>Крем ночной 50 мл</x:v>
      </x:c>
      <x:c r="C12" s="53" t="n">
        <x:f>'Расчёт наценки'!F12</x:f>
        <x:v>720</x:v>
      </x:c>
      <x:c r="D12" s="38" t="str">
        <x:v>RUB</x:v>
      </x:c>
      <x:c r="E12" s="38" t="str">
        <x:v>Косметика</x:v>
      </x:c>
      <x:c r="F12" s="38" t="str">
        <x:v>В наличии</x:v>
      </x:c>
      <x:c r="G12" s="38" t="str">
        <x:v>шт</x:v>
      </x:c>
      <x:c r="H12" s="38" t="str">
        <x:v>Учебный пример</x:v>
      </x:c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25" customHeight="1">
      <x:c r="A13" s="51" t="str">
        <x:f>'Расчёт наценки'!A13</x:f>
        <x:v>FLT-AIR-A17</x:v>
      </x:c>
      <x:c r="B13" s="52" t="str">
        <x:f>'Расчёт наценки'!B13</x:f>
        <x:v>Фильтр воздушный</x:v>
      </x:c>
      <x:c r="C13" s="53" t="n">
        <x:f>'Расчёт наценки'!F13</x:f>
        <x:v>860</x:v>
      </x:c>
      <x:c r="D13" s="38" t="str">
        <x:v>RUB</x:v>
      </x:c>
      <x:c r="E13" s="38" t="str">
        <x:v>Запчасти</x:v>
      </x:c>
      <x:c r="F13" s="38" t="str">
        <x:v>В наличии</x:v>
      </x:c>
      <x:c r="G13" s="38" t="str">
        <x:v>шт</x:v>
      </x:c>
      <x:c r="H13" s="38" t="str">
        <x:v>Учебный пример</x:v>
      </x:c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25" customHeight="1">
      <x:c r="A14" s="51" t="str">
        <x:f>'Расчёт наценки'!A14</x:f>
        <x:v>PAN-STEEL-24</x:v>
      </x:c>
      <x:c r="B14" s="52" t="str">
        <x:f>'Расчёт наценки'!B14</x:f>
        <x:v>Сковорода 24 см</x:v>
      </x:c>
      <x:c r="C14" s="53" t="n">
        <x:f>'Расчёт наценки'!F14</x:f>
        <x:v>1420</x:v>
      </x:c>
      <x:c r="D14" s="38" t="str">
        <x:v>RUB</x:v>
      </x:c>
      <x:c r="E14" s="38" t="str">
        <x:v>Посуда</x:v>
      </x:c>
      <x:c r="F14" s="38" t="str">
        <x:v>В наличии</x:v>
      </x:c>
      <x:c r="G14" s="38" t="str">
        <x:v>шт</x:v>
      </x:c>
      <x:c r="H14" s="38" t="str">
        <x:v>Учебный пример</x:v>
      </x:c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25" customHeight="1">
      <x:c r="A15" s="51" t="str">
        <x:f>'Расчёт наценки'!A15</x:f>
        <x:v>DRL-500-220V</x:v>
      </x:c>
      <x:c r="B15" s="52" t="str">
        <x:f>'Расчёт наценки'!B15</x:f>
        <x:v>Дрель 500 Вт</x:v>
      </x:c>
      <x:c r="C15" s="53" t="n">
        <x:f>'Расчёт наценки'!F15</x:f>
        <x:v>3850</x:v>
      </x:c>
      <x:c r="D15" s="38" t="str">
        <x:v>RUB</x:v>
      </x:c>
      <x:c r="E15" s="38" t="str">
        <x:v>Инструменты</x:v>
      </x:c>
      <x:c r="F15" s="38" t="str">
        <x:v>В наличии</x:v>
      </x:c>
      <x:c r="G15" s="38" t="str">
        <x:v>шт</x:v>
      </x:c>
      <x:c r="H15" s="38" t="str">
        <x:v>Учебный пример</x:v>
      </x:c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</x:sheetData>
  <x:pageMargins left="0.7" right="0.7" top="0.75" bottom="0.75" header="0.3" footer="0.3"/>
</x:worksheet>
</file>